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315" windowHeight="11055"/>
  </bookViews>
  <sheets>
    <sheet name="Eingaben" sheetId="1" r:id="rId1"/>
    <sheet name="Ergebnisse" sheetId="2" r:id="rId2"/>
  </sheets>
  <definedNames>
    <definedName name="Z_F91EE065_2673_4F76_833C_EC7E86675479_.wvu.Rows" localSheetId="1" hidden="1">Ergebnisse!$4:$6</definedName>
  </definedNames>
  <calcPr calcId="125725"/>
  <customWorkbookViews>
    <customWorkbookView name="Lars Töpfer - Persönliche Ansicht" guid="{F91EE065-2673-4F76-833C-EC7E86675479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E35" i="2"/>
  <c r="H39" s="1"/>
  <c r="E34"/>
  <c r="H34" s="1"/>
  <c r="E33"/>
  <c r="H38" s="1"/>
  <c r="I23" i="1"/>
  <c r="H20" i="2" s="1"/>
  <c r="H23" s="1"/>
  <c r="I29" i="1"/>
  <c r="H21" i="2" s="1"/>
  <c r="H24" s="1"/>
  <c r="H35" l="1"/>
  <c r="H40"/>
  <c r="H33"/>
  <c r="H25"/>
  <c r="H28" s="1"/>
  <c r="B11" l="1"/>
  <c r="H36"/>
  <c r="C8" s="1"/>
</calcChain>
</file>

<file path=xl/sharedStrings.xml><?xml version="1.0" encoding="utf-8"?>
<sst xmlns="http://schemas.openxmlformats.org/spreadsheetml/2006/main" count="57" uniqueCount="55">
  <si>
    <t xml:space="preserve">Kraftstoffverbrauch  L / 100km </t>
  </si>
  <si>
    <t>Kosten pro 100 km</t>
  </si>
  <si>
    <t>Preis pro Liter</t>
  </si>
  <si>
    <t>Arbeitstage pro Monat</t>
  </si>
  <si>
    <t>Anzahl der Fahrzeuge im Fuhrpark</t>
  </si>
  <si>
    <t>Anzahl der Mitarbeiter</t>
  </si>
  <si>
    <t>Errechnete Personalkosten pro Minute</t>
  </si>
  <si>
    <t>errechnete Lohnkostenersparnis pro Mitarbeiter  Monat</t>
  </si>
  <si>
    <t>Gesamtersparnis über alle Mitarbeiter pro Monat</t>
  </si>
  <si>
    <t>Gesamtersparnis Kraftstoffkosten über alle Fahrzeuge pro Monat</t>
  </si>
  <si>
    <t>Summe pro Monat</t>
  </si>
  <si>
    <t xml:space="preserve">Ersparnis Personal gesamt &amp; Kraftstoff alle Fahrzeuge pro Jahr </t>
  </si>
  <si>
    <t>Kraftstoffkostenersparnis pro Fahrzeug / Monat</t>
  </si>
  <si>
    <t>Kauf Hardware</t>
  </si>
  <si>
    <t>Menge</t>
  </si>
  <si>
    <t>Gesamtpreis</t>
  </si>
  <si>
    <t>Summe</t>
  </si>
  <si>
    <t>durchschnittliche monatliche Gebühren pro System</t>
  </si>
  <si>
    <t>Summe zukünftiges Nutzungsentgeld pro Monat</t>
  </si>
  <si>
    <t>Monaten</t>
  </si>
  <si>
    <t>Ergebnisse - mögliche Ersparnis</t>
  </si>
  <si>
    <t>Ihre Investition zur Erreichung der Ersparnis</t>
  </si>
  <si>
    <t>Wie hoch schätzen Sie die mögliche Einsparung ein?</t>
  </si>
  <si>
    <t>Wie viele Fahrzeuge &amp; Mitarbeiter haben Sie im Unternehmen?</t>
  </si>
  <si>
    <t>Tragen Sie hier bitte die Eckdaten zur Berechnung ein:</t>
  </si>
  <si>
    <t>Wie wurde der Wert ermittelt?</t>
  </si>
  <si>
    <t>Wann amortisiert sich die Investition?</t>
  </si>
  <si>
    <t>Geschätzte durchschnittliche Einsparmöglichkeit in Kilometer pro Tag pro Fahrzeug</t>
  </si>
  <si>
    <t>Geschätzte durchschnittliche Einsparung pro Mitarbeiter in Minuten pro Tag</t>
  </si>
  <si>
    <t>Ihre Kosten für die Arbeitszeit pro Stunde inkl. Lohnnebenkosten</t>
  </si>
  <si>
    <t>Die Investitionskosten amortisieren sich bei Ihnen bereits nach</t>
  </si>
  <si>
    <t>Einzelpreis netto</t>
  </si>
  <si>
    <t>Zum Ergebnis</t>
  </si>
  <si>
    <t>Wir helfen Ihnen bei der Ermittlung. Sie werden überrascht sein!</t>
  </si>
  <si>
    <t>Eingabefelder</t>
  </si>
  <si>
    <t>Kraftstoff Verbrauch</t>
  </si>
  <si>
    <t>km</t>
  </si>
  <si>
    <t>Minuten</t>
  </si>
  <si>
    <t>Stück</t>
  </si>
  <si>
    <t>Mitarbeiter</t>
  </si>
  <si>
    <t>Tage</t>
  </si>
  <si>
    <t>Euro</t>
  </si>
  <si>
    <t>Liter</t>
  </si>
  <si>
    <t>Zurück zur Eingabe</t>
  </si>
  <si>
    <t>(Die Durchschnittliche Ersparnis liegt erfahrungsgemäß bei unseren Kunden bei 10 km und 20 Minuten pro Tag)</t>
  </si>
  <si>
    <t>durchschnittliche Einbaukosten inkl. Anfahrt</t>
  </si>
  <si>
    <t>ID-Chip pro Mitarbeiter</t>
  </si>
  <si>
    <t xml:space="preserve">Monatsgebühr pro Mitarbeiter </t>
  </si>
  <si>
    <t>Einzel</t>
  </si>
  <si>
    <t>Gesamt</t>
  </si>
  <si>
    <t>Ab dann sparen Sie pro Jahr nach Abzug der Nutzungsgebühren gemäß Ihrer Schätzung:</t>
  </si>
  <si>
    <t>Ergebniss auf der Basis Ihrer Eingaben</t>
  </si>
  <si>
    <t>Zur Bestellung &gt;&gt;&gt; mit 4 Wochen Testzeit</t>
  </si>
  <si>
    <t>Ihre Ersparnis wird also vermutlich deutlich größer sein, als von uns ermittelt.</t>
  </si>
  <si>
    <t xml:space="preserve">Die zusätzliche Ersparnis durch geringe Kosten für Fahrzeugverschleiß und Wartung sowie auch die möglichen Mehrumsätze durch die bessere Ausnutzung der Arbeitszeit  wurden bei der Berechnung nicht berücksichtigt. 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</si>
</sst>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.0"/>
    <numFmt numFmtId="165" formatCode="#,##0.00_ ;\-#,##0.00\ "/>
    <numFmt numFmtId="166" formatCode="#,##0.00\ &quot;€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0"/>
      <name val="Calibri"/>
      <family val="2"/>
    </font>
    <font>
      <b/>
      <sz val="11"/>
      <color theme="4" tint="-0.249977111117893"/>
      <name val="Arial Black"/>
      <family val="2"/>
    </font>
    <font>
      <sz val="11"/>
      <color theme="4" tint="-0.249977111117893"/>
      <name val="Arial Black"/>
      <family val="2"/>
    </font>
    <font>
      <sz val="18"/>
      <color theme="0"/>
      <name val="Calibri"/>
      <family val="2"/>
      <scheme val="minor"/>
    </font>
    <font>
      <b/>
      <sz val="26"/>
      <color theme="0"/>
      <name val="Calibri"/>
      <family val="2"/>
    </font>
    <font>
      <b/>
      <sz val="18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ck">
        <color theme="4" tint="-0.24994659260841701"/>
      </right>
      <top/>
      <bottom style="medium">
        <color theme="4" tint="-0.2499465926084170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thin">
        <color indexed="64"/>
      </top>
      <bottom style="thin">
        <color rgb="FFFFC000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0" fillId="4" borderId="0" xfId="0" applyFill="1" applyBorder="1"/>
    <xf numFmtId="0" fontId="4" fillId="4" borderId="0" xfId="0" applyFont="1" applyFill="1" applyBorder="1"/>
    <xf numFmtId="0" fontId="0" fillId="4" borderId="0" xfId="0" applyFill="1"/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5" fillId="4" borderId="0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15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5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11" fillId="7" borderId="4" xfId="0" applyFont="1" applyFill="1" applyBorder="1" applyAlignment="1">
      <alignment horizontal="center"/>
    </xf>
    <xf numFmtId="0" fontId="12" fillId="7" borderId="0" xfId="0" applyFont="1" applyFill="1" applyBorder="1" applyAlignment="1"/>
    <xf numFmtId="0" fontId="12" fillId="7" borderId="5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7" borderId="7" xfId="0" applyFill="1" applyBorder="1" applyAlignment="1"/>
    <xf numFmtId="0" fontId="0" fillId="7" borderId="8" xfId="0" applyFill="1" applyBorder="1" applyAlignment="1"/>
    <xf numFmtId="0" fontId="0" fillId="8" borderId="0" xfId="0" applyFill="1"/>
    <xf numFmtId="0" fontId="12" fillId="8" borderId="0" xfId="0" applyFont="1" applyFill="1"/>
    <xf numFmtId="0" fontId="11" fillId="8" borderId="0" xfId="0" applyFont="1" applyFill="1"/>
    <xf numFmtId="0" fontId="2" fillId="8" borderId="0" xfId="0" applyFont="1" applyFill="1" applyAlignment="1">
      <alignment horizontal="right"/>
    </xf>
    <xf numFmtId="44" fontId="2" fillId="8" borderId="0" xfId="0" applyNumberFormat="1" applyFont="1" applyFill="1"/>
    <xf numFmtId="44" fontId="0" fillId="8" borderId="0" xfId="1" applyFont="1" applyFill="1"/>
    <xf numFmtId="44" fontId="0" fillId="8" borderId="0" xfId="0" applyNumberFormat="1" applyFill="1"/>
    <xf numFmtId="0" fontId="3" fillId="8" borderId="0" xfId="0" applyFont="1" applyFill="1"/>
    <xf numFmtId="0" fontId="3" fillId="8" borderId="0" xfId="0" applyFont="1" applyFill="1" applyAlignment="1">
      <alignment horizontal="right"/>
    </xf>
    <xf numFmtId="44" fontId="3" fillId="8" borderId="0" xfId="0" applyNumberFormat="1" applyFont="1" applyFill="1"/>
    <xf numFmtId="44" fontId="12" fillId="8" borderId="0" xfId="0" applyNumberFormat="1" applyFont="1" applyFill="1"/>
    <xf numFmtId="0" fontId="3" fillId="2" borderId="0" xfId="0" applyFont="1" applyFill="1" applyBorder="1" applyAlignment="1">
      <alignment horizontal="right"/>
    </xf>
    <xf numFmtId="44" fontId="0" fillId="2" borderId="0" xfId="1" applyFont="1" applyFill="1" applyBorder="1" applyAlignment="1">
      <alignment horizontal="right"/>
    </xf>
    <xf numFmtId="0" fontId="9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horizontal="right"/>
    </xf>
    <xf numFmtId="0" fontId="0" fillId="2" borderId="12" xfId="0" applyFill="1" applyBorder="1"/>
    <xf numFmtId="44" fontId="0" fillId="2" borderId="13" xfId="0" applyNumberFormat="1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44" fontId="0" fillId="2" borderId="15" xfId="1" applyFont="1" applyFill="1" applyBorder="1" applyAlignment="1">
      <alignment horizontal="right"/>
    </xf>
    <xf numFmtId="44" fontId="0" fillId="2" borderId="16" xfId="0" applyNumberFormat="1" applyFill="1" applyBorder="1" applyAlignment="1">
      <alignment horizontal="right"/>
    </xf>
    <xf numFmtId="0" fontId="0" fillId="2" borderId="13" xfId="0" applyFill="1" applyBorder="1"/>
    <xf numFmtId="0" fontId="8" fillId="2" borderId="12" xfId="0" applyFont="1" applyFill="1" applyBorder="1"/>
    <xf numFmtId="44" fontId="8" fillId="2" borderId="13" xfId="0" applyNumberFormat="1" applyFont="1" applyFill="1" applyBorder="1"/>
    <xf numFmtId="44" fontId="3" fillId="2" borderId="13" xfId="0" applyNumberFormat="1" applyFont="1" applyFill="1" applyBorder="1"/>
    <xf numFmtId="44" fontId="0" fillId="2" borderId="13" xfId="0" applyNumberFormat="1" applyFill="1" applyBorder="1"/>
    <xf numFmtId="0" fontId="7" fillId="2" borderId="12" xfId="0" applyFont="1" applyFill="1" applyBorder="1"/>
    <xf numFmtId="44" fontId="7" fillId="2" borderId="13" xfId="0" applyNumberFormat="1" applyFont="1" applyFill="1" applyBorder="1"/>
    <xf numFmtId="0" fontId="14" fillId="2" borderId="14" xfId="0" applyFont="1" applyFill="1" applyBorder="1"/>
    <xf numFmtId="0" fontId="14" fillId="2" borderId="15" xfId="0" applyFont="1" applyFill="1" applyBorder="1"/>
    <xf numFmtId="44" fontId="14" fillId="2" borderId="16" xfId="0" applyNumberFormat="1" applyFont="1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18" xfId="0" applyFill="1" applyBorder="1"/>
    <xf numFmtId="0" fontId="0" fillId="8" borderId="0" xfId="0" applyFill="1" applyAlignment="1">
      <alignment horizontal="right"/>
    </xf>
    <xf numFmtId="0" fontId="23" fillId="3" borderId="19" xfId="2" applyFont="1" applyBorder="1" applyProtection="1">
      <protection locked="0"/>
    </xf>
    <xf numFmtId="0" fontId="23" fillId="3" borderId="20" xfId="2" applyFont="1" applyBorder="1" applyProtection="1">
      <protection locked="0"/>
    </xf>
    <xf numFmtId="0" fontId="24" fillId="3" borderId="19" xfId="2" applyFont="1" applyBorder="1" applyProtection="1">
      <protection locked="0"/>
    </xf>
    <xf numFmtId="0" fontId="24" fillId="3" borderId="20" xfId="2" applyFont="1" applyBorder="1" applyProtection="1">
      <protection locked="0"/>
    </xf>
    <xf numFmtId="165" fontId="24" fillId="3" borderId="20" xfId="2" applyNumberFormat="1" applyFont="1" applyBorder="1" applyProtection="1">
      <protection locked="0"/>
    </xf>
    <xf numFmtId="0" fontId="0" fillId="8" borderId="0" xfId="0" applyFill="1" applyProtection="1"/>
    <xf numFmtId="0" fontId="0" fillId="4" borderId="0" xfId="0" applyFill="1" applyProtection="1"/>
    <xf numFmtId="0" fontId="0" fillId="0" borderId="0" xfId="0" applyProtection="1"/>
    <xf numFmtId="0" fontId="20" fillId="4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4" borderId="0" xfId="0" applyFont="1" applyFill="1" applyBorder="1" applyProtection="1"/>
    <xf numFmtId="0" fontId="9" fillId="8" borderId="0" xfId="0" applyFont="1" applyFill="1" applyProtection="1"/>
    <xf numFmtId="0" fontId="4" fillId="8" borderId="0" xfId="0" applyFont="1" applyFill="1" applyProtection="1"/>
    <xf numFmtId="0" fontId="6" fillId="4" borderId="0" xfId="0" applyFont="1" applyFill="1" applyProtection="1"/>
    <xf numFmtId="0" fontId="4" fillId="4" borderId="0" xfId="0" applyFont="1" applyFill="1" applyAlignment="1" applyProtection="1">
      <alignment horizontal="right"/>
    </xf>
    <xf numFmtId="0" fontId="2" fillId="4" borderId="0" xfId="0" applyFont="1" applyFill="1" applyProtection="1"/>
    <xf numFmtId="0" fontId="0" fillId="4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ont="1" applyFill="1" applyBorder="1" applyProtection="1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3" fillId="0" borderId="0" xfId="0" applyFont="1" applyFill="1" applyBorder="1" applyProtection="1"/>
    <xf numFmtId="0" fontId="9" fillId="4" borderId="0" xfId="0" applyFont="1" applyFill="1" applyBorder="1" applyProtection="1"/>
    <xf numFmtId="0" fontId="2" fillId="4" borderId="0" xfId="0" applyFont="1" applyFill="1" applyBorder="1" applyProtection="1"/>
    <xf numFmtId="165" fontId="2" fillId="4" borderId="0" xfId="1" applyNumberFormat="1" applyFont="1" applyFill="1" applyBorder="1" applyProtection="1"/>
    <xf numFmtId="0" fontId="17" fillId="6" borderId="0" xfId="0" applyFont="1" applyFill="1" applyBorder="1" applyProtection="1"/>
    <xf numFmtId="44" fontId="17" fillId="6" borderId="0" xfId="0" applyNumberFormat="1" applyFont="1" applyFill="1" applyBorder="1" applyProtection="1"/>
    <xf numFmtId="0" fontId="18" fillId="6" borderId="0" xfId="0" applyFont="1" applyFill="1" applyBorder="1" applyProtection="1"/>
    <xf numFmtId="44" fontId="18" fillId="6" borderId="0" xfId="1" applyFont="1" applyFill="1" applyBorder="1" applyProtection="1"/>
    <xf numFmtId="0" fontId="0" fillId="6" borderId="0" xfId="0" applyFill="1" applyProtection="1"/>
    <xf numFmtId="44" fontId="4" fillId="0" borderId="0" xfId="1" applyFont="1" applyFill="1" applyBorder="1" applyProtection="1"/>
    <xf numFmtId="0" fontId="25" fillId="8" borderId="0" xfId="0" applyFont="1" applyFill="1" applyProtection="1"/>
    <xf numFmtId="164" fontId="21" fillId="4" borderId="0" xfId="0" applyNumberFormat="1" applyFont="1" applyFill="1" applyBorder="1" applyAlignment="1">
      <alignment horizontal="right"/>
    </xf>
    <xf numFmtId="166" fontId="13" fillId="7" borderId="0" xfId="0" applyNumberFormat="1" applyFont="1" applyFill="1" applyBorder="1" applyAlignment="1">
      <alignment horizontal="center" vertical="center"/>
    </xf>
    <xf numFmtId="166" fontId="13" fillId="7" borderId="21" xfId="0" applyNumberFormat="1" applyFont="1" applyFill="1" applyBorder="1" applyAlignment="1">
      <alignment horizontal="center" vertical="center"/>
    </xf>
    <xf numFmtId="166" fontId="13" fillId="7" borderId="22" xfId="0" applyNumberFormat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12" fillId="8" borderId="0" xfId="0" applyFont="1" applyFill="1" applyAlignment="1">
      <alignment horizontal="right"/>
    </xf>
    <xf numFmtId="2" fontId="24" fillId="3" borderId="20" xfId="2" applyNumberFormat="1" applyFont="1" applyBorder="1" applyProtection="1">
      <protection locked="0"/>
    </xf>
    <xf numFmtId="164" fontId="24" fillId="3" borderId="19" xfId="2" applyNumberFormat="1" applyFont="1" applyBorder="1" applyProtection="1">
      <protection locked="0"/>
    </xf>
    <xf numFmtId="0" fontId="19" fillId="7" borderId="4" xfId="0" applyFont="1" applyFill="1" applyBorder="1" applyAlignment="1">
      <alignment horizontal="center"/>
    </xf>
    <xf numFmtId="0" fontId="19" fillId="7" borderId="0" xfId="0" applyFont="1" applyFill="1" applyBorder="1" applyAlignment="1"/>
    <xf numFmtId="0" fontId="19" fillId="7" borderId="5" xfId="0" applyFont="1" applyFill="1" applyBorder="1" applyAlignment="1"/>
    <xf numFmtId="0" fontId="19" fillId="7" borderId="4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26" fillId="5" borderId="0" xfId="3" applyFont="1" applyFill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2" fillId="5" borderId="2" xfId="3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22" fillId="4" borderId="0" xfId="3" applyFont="1" applyFill="1" applyBorder="1" applyAlignment="1" applyProtection="1">
      <alignment horizontal="center" vertical="center"/>
      <protection locked="0"/>
    </xf>
    <xf numFmtId="0" fontId="22" fillId="0" borderId="0" xfId="3" applyFont="1" applyAlignment="1" applyProtection="1">
      <protection locked="0"/>
    </xf>
    <xf numFmtId="0" fontId="27" fillId="4" borderId="0" xfId="3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protection locked="0"/>
    </xf>
  </cellXfs>
  <cellStyles count="4">
    <cellStyle name="Hyperlink" xfId="3" builtinId="8"/>
    <cellStyle name="Neutral" xfId="2" builtinId="28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E1FFEF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irsicherndeinauto.de/de/set-mae-var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>
      <selection activeCell="N16" sqref="N16"/>
    </sheetView>
  </sheetViews>
  <sheetFormatPr baseColWidth="10" defaultRowHeight="15"/>
  <cols>
    <col min="1" max="1" width="11.42578125" style="74"/>
    <col min="2" max="2" width="11.42578125" style="72"/>
    <col min="3" max="5" width="11.42578125" style="74"/>
    <col min="6" max="6" width="29.7109375" style="74" bestFit="1" customWidth="1"/>
    <col min="7" max="7" width="11.42578125" style="74"/>
    <col min="8" max="8" width="18.140625" style="74" customWidth="1"/>
    <col min="9" max="9" width="22.140625" style="74" customWidth="1"/>
    <col min="10" max="16384" width="11.42578125" style="74"/>
  </cols>
  <sheetData>
    <row r="1" spans="1:17" s="72" customFormat="1"/>
    <row r="2" spans="1:17">
      <c r="A2" s="72"/>
      <c r="B2" s="73"/>
      <c r="C2" s="73"/>
      <c r="D2" s="73"/>
      <c r="E2" s="73"/>
      <c r="F2" s="73"/>
      <c r="G2" s="73"/>
      <c r="H2" s="73"/>
      <c r="I2" s="73"/>
      <c r="J2" s="73"/>
      <c r="K2" s="72"/>
      <c r="L2" s="72"/>
      <c r="M2" s="72"/>
      <c r="N2" s="72"/>
      <c r="O2" s="72"/>
      <c r="P2" s="72"/>
      <c r="Q2" s="72"/>
    </row>
    <row r="3" spans="1:17" ht="33.75">
      <c r="A3" s="72"/>
      <c r="B3" s="73"/>
      <c r="C3" s="75" t="s">
        <v>26</v>
      </c>
      <c r="D3" s="76"/>
      <c r="E3" s="76"/>
      <c r="F3" s="76"/>
      <c r="G3" s="76"/>
      <c r="H3" s="76"/>
      <c r="I3" s="76"/>
      <c r="J3" s="76"/>
      <c r="K3" s="72"/>
      <c r="L3" s="72"/>
      <c r="M3" s="72"/>
      <c r="N3" s="72"/>
      <c r="O3" s="72"/>
      <c r="P3" s="72"/>
      <c r="Q3" s="72"/>
    </row>
    <row r="4" spans="1:17" ht="23.25">
      <c r="A4" s="72"/>
      <c r="B4" s="73"/>
      <c r="C4" s="77" t="s">
        <v>33</v>
      </c>
      <c r="D4" s="76"/>
      <c r="E4" s="76"/>
      <c r="F4" s="76"/>
      <c r="G4" s="76"/>
      <c r="H4" s="76"/>
      <c r="I4" s="76"/>
      <c r="J4" s="76"/>
      <c r="K4" s="72"/>
      <c r="L4" s="72"/>
      <c r="M4" s="72"/>
      <c r="N4" s="72"/>
      <c r="O4" s="72"/>
      <c r="P4" s="72"/>
      <c r="Q4" s="72"/>
    </row>
    <row r="5" spans="1:17">
      <c r="A5" s="72"/>
      <c r="B5" s="73"/>
      <c r="C5" s="78" t="s">
        <v>44</v>
      </c>
      <c r="D5" s="76"/>
      <c r="E5" s="76"/>
      <c r="F5" s="76"/>
      <c r="G5" s="76"/>
      <c r="H5" s="76"/>
      <c r="I5" s="76"/>
      <c r="J5" s="76"/>
      <c r="K5" s="72"/>
      <c r="L5" s="72"/>
      <c r="M5" s="72"/>
      <c r="N5" s="72"/>
      <c r="O5" s="72"/>
      <c r="P5" s="72"/>
      <c r="Q5" s="72"/>
    </row>
    <row r="6" spans="1:17">
      <c r="A6" s="72"/>
      <c r="B6" s="73"/>
      <c r="C6" s="73"/>
      <c r="D6" s="76"/>
      <c r="E6" s="76"/>
      <c r="F6" s="76"/>
      <c r="G6" s="76"/>
      <c r="H6" s="76"/>
      <c r="I6" s="76"/>
      <c r="J6" s="76"/>
      <c r="K6" s="72"/>
      <c r="L6" s="72"/>
      <c r="M6" s="72"/>
      <c r="N6" s="72"/>
      <c r="O6" s="72"/>
      <c r="P6" s="72"/>
      <c r="Q6" s="72"/>
    </row>
    <row r="7" spans="1:17" ht="23.25">
      <c r="A7" s="72"/>
      <c r="C7" s="79"/>
      <c r="D7" s="80"/>
      <c r="E7" s="80"/>
      <c r="F7" s="80"/>
      <c r="G7" s="80"/>
      <c r="H7" s="80"/>
      <c r="I7" s="80"/>
      <c r="J7" s="80"/>
      <c r="K7" s="72"/>
      <c r="L7" s="72"/>
      <c r="M7" s="72"/>
      <c r="N7" s="72"/>
      <c r="O7" s="72"/>
      <c r="P7" s="72"/>
      <c r="Q7" s="72"/>
    </row>
    <row r="8" spans="1:17" ht="23.25">
      <c r="A8" s="72"/>
      <c r="B8" s="73"/>
      <c r="C8" s="81"/>
      <c r="D8" s="73"/>
      <c r="E8" s="73"/>
      <c r="F8" s="73"/>
      <c r="G8" s="73"/>
      <c r="H8" s="73"/>
      <c r="I8" s="73"/>
      <c r="J8" s="73"/>
      <c r="K8" s="72"/>
      <c r="L8" s="72"/>
      <c r="M8" s="72"/>
      <c r="N8" s="72"/>
      <c r="O8" s="72"/>
      <c r="P8" s="72"/>
      <c r="Q8" s="72"/>
    </row>
    <row r="9" spans="1:17" ht="23.25">
      <c r="A9" s="72"/>
      <c r="B9" s="73"/>
      <c r="C9" s="77" t="s">
        <v>22</v>
      </c>
      <c r="D9" s="76"/>
      <c r="E9" s="76"/>
      <c r="F9" s="76"/>
      <c r="G9" s="76"/>
      <c r="H9" s="76"/>
      <c r="I9" s="82" t="s">
        <v>34</v>
      </c>
      <c r="J9" s="73"/>
      <c r="K9" s="72"/>
      <c r="L9" s="72"/>
      <c r="M9" s="72"/>
      <c r="N9" s="72"/>
      <c r="O9" s="72"/>
      <c r="P9" s="72"/>
      <c r="Q9" s="72"/>
    </row>
    <row r="10" spans="1:17" ht="18.75">
      <c r="A10" s="72"/>
      <c r="B10" s="73"/>
      <c r="C10" s="78" t="s">
        <v>27</v>
      </c>
      <c r="D10" s="78"/>
      <c r="E10" s="78"/>
      <c r="F10" s="78"/>
      <c r="G10" s="78"/>
      <c r="H10" s="78"/>
      <c r="I10" s="67">
        <v>10</v>
      </c>
      <c r="J10" s="83" t="s">
        <v>36</v>
      </c>
      <c r="K10" s="72"/>
      <c r="L10" s="72"/>
      <c r="M10" s="72"/>
      <c r="N10" s="72"/>
      <c r="O10" s="72"/>
      <c r="P10" s="72"/>
      <c r="Q10" s="72"/>
    </row>
    <row r="11" spans="1:17" ht="18.75">
      <c r="A11" s="72"/>
      <c r="B11" s="73"/>
      <c r="C11" s="78" t="s">
        <v>28</v>
      </c>
      <c r="D11" s="78"/>
      <c r="E11" s="78"/>
      <c r="F11" s="78"/>
      <c r="G11" s="78"/>
      <c r="H11" s="78"/>
      <c r="I11" s="68">
        <v>20</v>
      </c>
      <c r="J11" s="83" t="s">
        <v>37</v>
      </c>
      <c r="K11" s="72"/>
      <c r="L11" s="72"/>
      <c r="M11" s="72"/>
      <c r="N11" s="72"/>
      <c r="O11" s="72"/>
      <c r="P11" s="72"/>
      <c r="Q11" s="72"/>
    </row>
    <row r="12" spans="1:17">
      <c r="A12" s="72"/>
      <c r="B12" s="73"/>
      <c r="C12" s="78"/>
      <c r="D12" s="78"/>
      <c r="E12" s="78"/>
      <c r="F12" s="78"/>
      <c r="G12" s="78"/>
      <c r="H12" s="78"/>
      <c r="I12" s="84"/>
      <c r="J12" s="73"/>
      <c r="K12" s="72"/>
      <c r="L12" s="72"/>
      <c r="M12" s="72"/>
      <c r="N12" s="72"/>
      <c r="O12" s="72"/>
      <c r="P12" s="72"/>
      <c r="Q12" s="72"/>
    </row>
    <row r="13" spans="1:17">
      <c r="A13" s="72"/>
      <c r="C13" s="85"/>
      <c r="D13" s="86"/>
      <c r="E13" s="86"/>
      <c r="F13" s="86"/>
      <c r="G13" s="86"/>
      <c r="H13" s="86"/>
      <c r="I13" s="87"/>
      <c r="K13" s="72"/>
      <c r="L13" s="72"/>
      <c r="M13" s="72"/>
      <c r="N13" s="72"/>
      <c r="O13" s="72"/>
      <c r="P13" s="72"/>
      <c r="Q13" s="72"/>
    </row>
    <row r="14" spans="1:17" ht="23.25">
      <c r="A14" s="72"/>
      <c r="B14" s="73"/>
      <c r="C14" s="77" t="s">
        <v>23</v>
      </c>
      <c r="D14" s="76"/>
      <c r="E14" s="76"/>
      <c r="F14" s="76"/>
      <c r="G14" s="76"/>
      <c r="H14" s="76"/>
      <c r="I14" s="76"/>
      <c r="J14" s="73"/>
      <c r="K14" s="72"/>
      <c r="L14" s="72"/>
      <c r="M14" s="72"/>
      <c r="N14" s="72"/>
      <c r="O14" s="72"/>
      <c r="P14" s="72"/>
      <c r="Q14" s="72"/>
    </row>
    <row r="15" spans="1:17" ht="18.75">
      <c r="A15" s="72"/>
      <c r="B15" s="73"/>
      <c r="C15" s="78" t="s">
        <v>4</v>
      </c>
      <c r="D15" s="78"/>
      <c r="E15" s="78"/>
      <c r="F15" s="78"/>
      <c r="G15" s="78"/>
      <c r="H15" s="78"/>
      <c r="I15" s="69">
        <v>5</v>
      </c>
      <c r="J15" s="83" t="s">
        <v>38</v>
      </c>
      <c r="K15" s="72"/>
      <c r="L15" s="72"/>
      <c r="M15" s="72"/>
      <c r="N15" s="72"/>
      <c r="O15" s="72"/>
      <c r="P15" s="72"/>
      <c r="Q15" s="72"/>
    </row>
    <row r="16" spans="1:17" ht="18.75">
      <c r="A16" s="72"/>
      <c r="B16" s="73"/>
      <c r="C16" s="78" t="s">
        <v>5</v>
      </c>
      <c r="D16" s="78"/>
      <c r="E16" s="78"/>
      <c r="F16" s="78"/>
      <c r="G16" s="78"/>
      <c r="H16" s="78"/>
      <c r="I16" s="70">
        <v>6</v>
      </c>
      <c r="J16" s="83" t="s">
        <v>39</v>
      </c>
      <c r="K16" s="72"/>
      <c r="L16" s="72"/>
      <c r="M16" s="72"/>
      <c r="N16" s="72"/>
      <c r="O16" s="72"/>
      <c r="P16" s="72"/>
      <c r="Q16" s="72"/>
    </row>
    <row r="17" spans="1:17">
      <c r="A17" s="72"/>
      <c r="B17" s="73"/>
      <c r="C17" s="88"/>
      <c r="D17" s="88"/>
      <c r="E17" s="88"/>
      <c r="F17" s="88"/>
      <c r="G17" s="88"/>
      <c r="H17" s="88"/>
      <c r="I17" s="89"/>
      <c r="J17" s="73"/>
      <c r="K17" s="72"/>
      <c r="L17" s="72"/>
      <c r="M17" s="72"/>
      <c r="N17" s="72"/>
      <c r="O17" s="72"/>
      <c r="P17" s="72"/>
      <c r="Q17" s="72"/>
    </row>
    <row r="18" spans="1:17">
      <c r="A18" s="72"/>
      <c r="C18" s="85"/>
      <c r="D18" s="85"/>
      <c r="E18" s="85"/>
      <c r="F18" s="85"/>
      <c r="G18" s="85"/>
      <c r="H18" s="85"/>
      <c r="I18" s="90"/>
      <c r="K18" s="72"/>
      <c r="L18" s="72"/>
      <c r="M18" s="72"/>
      <c r="N18" s="72"/>
      <c r="O18" s="72"/>
      <c r="P18" s="72"/>
      <c r="Q18" s="72"/>
    </row>
    <row r="19" spans="1:17" ht="23.25">
      <c r="A19" s="72"/>
      <c r="B19" s="73"/>
      <c r="C19" s="91" t="s">
        <v>24</v>
      </c>
      <c r="D19" s="78"/>
      <c r="E19" s="78"/>
      <c r="F19" s="78"/>
      <c r="G19" s="78"/>
      <c r="H19" s="78"/>
      <c r="I19" s="92"/>
      <c r="J19" s="73"/>
      <c r="K19" s="72"/>
      <c r="L19" s="72"/>
      <c r="M19" s="72"/>
      <c r="N19" s="72"/>
      <c r="O19" s="72"/>
      <c r="P19" s="72"/>
      <c r="Q19" s="72"/>
    </row>
    <row r="20" spans="1:17" ht="18.75">
      <c r="A20" s="72"/>
      <c r="B20" s="73"/>
      <c r="C20" s="78" t="s">
        <v>3</v>
      </c>
      <c r="D20" s="78"/>
      <c r="E20" s="78"/>
      <c r="F20" s="78"/>
      <c r="G20" s="78"/>
      <c r="H20" s="78"/>
      <c r="I20" s="69">
        <v>19</v>
      </c>
      <c r="J20" s="83" t="s">
        <v>40</v>
      </c>
      <c r="K20" s="72"/>
      <c r="L20" s="72"/>
      <c r="M20" s="72"/>
      <c r="N20" s="72"/>
      <c r="O20" s="72"/>
      <c r="P20" s="72"/>
      <c r="Q20" s="72"/>
    </row>
    <row r="21" spans="1:17" ht="18.75">
      <c r="A21" s="72"/>
      <c r="B21" s="73"/>
      <c r="C21" s="78" t="s">
        <v>29</v>
      </c>
      <c r="D21" s="78"/>
      <c r="E21" s="78"/>
      <c r="F21" s="78"/>
      <c r="G21" s="78"/>
      <c r="H21" s="78"/>
      <c r="I21" s="71">
        <v>10</v>
      </c>
      <c r="J21" s="83" t="s">
        <v>41</v>
      </c>
      <c r="K21" s="72"/>
      <c r="L21" s="72"/>
      <c r="M21" s="72"/>
      <c r="N21" s="72"/>
      <c r="O21" s="72"/>
      <c r="P21" s="72"/>
      <c r="Q21" s="72"/>
    </row>
    <row r="22" spans="1:17">
      <c r="A22" s="72"/>
      <c r="B22" s="73"/>
      <c r="C22" s="78"/>
      <c r="D22" s="78"/>
      <c r="E22" s="78"/>
      <c r="F22" s="78"/>
      <c r="G22" s="78"/>
      <c r="H22" s="78"/>
      <c r="I22" s="93"/>
      <c r="J22" s="83"/>
      <c r="K22" s="72"/>
      <c r="L22" s="72"/>
      <c r="M22" s="72"/>
      <c r="N22" s="72"/>
      <c r="O22" s="72"/>
      <c r="P22" s="72"/>
      <c r="Q22" s="72"/>
    </row>
    <row r="23" spans="1:17">
      <c r="A23" s="72"/>
      <c r="C23" s="94" t="s">
        <v>6</v>
      </c>
      <c r="D23" s="94"/>
      <c r="E23" s="94"/>
      <c r="F23" s="94"/>
      <c r="G23" s="94"/>
      <c r="H23" s="94"/>
      <c r="I23" s="95">
        <f>I21/60</f>
        <v>0.16666666666666666</v>
      </c>
      <c r="K23" s="72"/>
      <c r="L23" s="72"/>
      <c r="M23" s="72"/>
      <c r="N23" s="72"/>
      <c r="O23" s="72"/>
      <c r="P23" s="72"/>
      <c r="Q23" s="72"/>
    </row>
    <row r="24" spans="1:17">
      <c r="A24" s="72"/>
      <c r="K24" s="72"/>
      <c r="L24" s="72"/>
      <c r="M24" s="72"/>
      <c r="N24" s="72"/>
      <c r="O24" s="72"/>
      <c r="P24" s="72"/>
      <c r="Q24" s="72"/>
    </row>
    <row r="25" spans="1:17" ht="23.25">
      <c r="A25" s="72"/>
      <c r="B25" s="73"/>
      <c r="C25" s="77" t="s">
        <v>35</v>
      </c>
      <c r="D25" s="76"/>
      <c r="E25" s="76"/>
      <c r="F25" s="76"/>
      <c r="G25" s="76"/>
      <c r="H25" s="76"/>
      <c r="I25" s="76"/>
      <c r="J25" s="76"/>
      <c r="K25" s="72"/>
      <c r="L25" s="72"/>
      <c r="M25" s="72"/>
      <c r="N25" s="72"/>
      <c r="O25" s="72"/>
      <c r="P25" s="72"/>
      <c r="Q25" s="72"/>
    </row>
    <row r="26" spans="1:17" ht="18.75">
      <c r="A26" s="72"/>
      <c r="B26" s="73"/>
      <c r="C26" s="78" t="s">
        <v>0</v>
      </c>
      <c r="D26" s="78"/>
      <c r="E26" s="78"/>
      <c r="F26" s="78"/>
      <c r="G26" s="78"/>
      <c r="H26" s="78"/>
      <c r="I26" s="108">
        <v>9</v>
      </c>
      <c r="J26" s="83" t="s">
        <v>42</v>
      </c>
      <c r="K26" s="72"/>
      <c r="L26" s="72"/>
      <c r="M26" s="72"/>
      <c r="N26" s="72"/>
      <c r="O26" s="72"/>
      <c r="P26" s="72"/>
      <c r="Q26" s="72"/>
    </row>
    <row r="27" spans="1:17" ht="18.75">
      <c r="A27" s="72"/>
      <c r="B27" s="73"/>
      <c r="C27" s="78" t="s">
        <v>2</v>
      </c>
      <c r="D27" s="78"/>
      <c r="E27" s="78"/>
      <c r="F27" s="78"/>
      <c r="G27" s="78"/>
      <c r="H27" s="78"/>
      <c r="I27" s="107">
        <v>1.3</v>
      </c>
      <c r="J27" s="83" t="s">
        <v>41</v>
      </c>
      <c r="K27" s="72"/>
      <c r="L27" s="72"/>
      <c r="M27" s="72"/>
      <c r="N27" s="72"/>
      <c r="O27" s="72"/>
      <c r="P27" s="72"/>
      <c r="Q27" s="72"/>
    </row>
    <row r="28" spans="1:17">
      <c r="A28" s="72"/>
      <c r="B28" s="73"/>
      <c r="C28" s="78"/>
      <c r="D28" s="78"/>
      <c r="E28" s="78"/>
      <c r="F28" s="78"/>
      <c r="G28" s="78"/>
      <c r="H28" s="78"/>
      <c r="I28" s="78"/>
      <c r="J28" s="83"/>
      <c r="K28" s="72"/>
      <c r="L28" s="72"/>
      <c r="M28" s="72"/>
      <c r="N28" s="72"/>
      <c r="O28" s="72"/>
      <c r="P28" s="72"/>
      <c r="Q28" s="72"/>
    </row>
    <row r="29" spans="1:17">
      <c r="A29" s="72"/>
      <c r="C29" s="96" t="s">
        <v>1</v>
      </c>
      <c r="D29" s="96"/>
      <c r="E29" s="96"/>
      <c r="F29" s="96"/>
      <c r="G29" s="96"/>
      <c r="H29" s="96"/>
      <c r="I29" s="97">
        <f>SUM(I26:I27)</f>
        <v>10.3</v>
      </c>
      <c r="J29" s="98"/>
      <c r="K29" s="72"/>
      <c r="L29" s="72"/>
      <c r="M29" s="72"/>
      <c r="N29" s="72"/>
      <c r="O29" s="72"/>
      <c r="P29" s="72"/>
      <c r="Q29" s="72"/>
    </row>
    <row r="30" spans="1:17">
      <c r="A30" s="72"/>
      <c r="C30" s="86"/>
      <c r="D30" s="86"/>
      <c r="E30" s="86"/>
      <c r="F30" s="86"/>
      <c r="G30" s="86"/>
      <c r="H30" s="86"/>
      <c r="I30" s="99"/>
      <c r="K30" s="72"/>
      <c r="L30" s="72"/>
      <c r="M30" s="72"/>
      <c r="N30" s="72"/>
      <c r="O30" s="72"/>
      <c r="P30" s="72"/>
      <c r="Q30" s="72"/>
    </row>
    <row r="31" spans="1:17" ht="37.5" customHeight="1">
      <c r="A31" s="72"/>
      <c r="B31" s="115" t="s">
        <v>32</v>
      </c>
      <c r="C31" s="116"/>
      <c r="D31" s="116"/>
      <c r="E31" s="116"/>
      <c r="F31" s="116"/>
      <c r="G31" s="116"/>
      <c r="H31" s="116"/>
      <c r="I31" s="116"/>
      <c r="J31" s="116"/>
      <c r="K31" s="72"/>
      <c r="L31" s="72"/>
      <c r="M31" s="72"/>
      <c r="N31" s="72"/>
      <c r="O31" s="72"/>
      <c r="P31" s="72"/>
      <c r="Q31" s="72"/>
    </row>
    <row r="32" spans="1:17">
      <c r="A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ht="23.25">
      <c r="A33" s="72"/>
      <c r="C33" s="72"/>
      <c r="D33" s="72"/>
      <c r="E33" s="72"/>
      <c r="F33" s="100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>
      <c r="A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>
      <c r="A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>
      <c r="A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>
      <c r="A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7">
      <c r="A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7">
      <c r="A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7">
      <c r="A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7">
      <c r="A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7">
      <c r="A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7">
      <c r="A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7">
      <c r="A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7">
      <c r="A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17">
      <c r="A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7">
      <c r="A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7">
      <c r="A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>
      <c r="A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>
      <c r="A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>
      <c r="A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>
      <c r="A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>
      <c r="A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>
      <c r="A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>
      <c r="A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>
      <c r="A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>
      <c r="A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>
      <c r="A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>
      <c r="A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>
      <c r="A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>
      <c r="A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>
      <c r="A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1:16">
      <c r="A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>
      <c r="A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>
      <c r="A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>
      <c r="A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>
      <c r="A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1:16">
      <c r="A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>
      <c r="A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>
      <c r="A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</sheetData>
  <sheetProtection password="C4DE" sheet="1" objects="1" scenarios="1"/>
  <customSheetViews>
    <customSheetView guid="{F91EE065-2673-4F76-833C-EC7E86675479}" topLeftCell="A7">
      <selection activeCell="B31" sqref="B31:J31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B31:J31"/>
  </mergeCells>
  <hyperlinks>
    <hyperlink ref="B31" location="Tabelle2!A1" display="Zum Ergebnis"/>
    <hyperlink ref="B31:J31" location="Ergebnisse!A1" display="Zum Ergebnis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7"/>
  <sheetViews>
    <sheetView topLeftCell="A3" workbookViewId="0">
      <selection activeCell="B16" sqref="B16:H16"/>
    </sheetView>
  </sheetViews>
  <sheetFormatPr baseColWidth="10" defaultRowHeight="15"/>
  <cols>
    <col min="2" max="2" width="51.42578125" customWidth="1"/>
    <col min="3" max="3" width="12.5703125" customWidth="1"/>
    <col min="4" max="4" width="17.5703125" customWidth="1"/>
    <col min="5" max="5" width="26.140625" customWidth="1"/>
    <col min="6" max="6" width="5.42578125" customWidth="1"/>
    <col min="7" max="7" width="11.7109375" customWidth="1"/>
    <col min="8" max="8" width="22" customWidth="1"/>
    <col min="9" max="38" width="11.42578125" style="29"/>
  </cols>
  <sheetData>
    <row r="1" spans="1:8" s="29" customFormat="1" ht="24.75" customHeight="1" thickBot="1">
      <c r="B1" s="105" t="s">
        <v>51</v>
      </c>
      <c r="C1" s="105"/>
      <c r="D1" s="105"/>
      <c r="E1" s="105"/>
      <c r="F1" s="105"/>
      <c r="G1" s="105"/>
      <c r="H1" s="105"/>
    </row>
    <row r="2" spans="1:8">
      <c r="A2" s="29"/>
      <c r="B2" s="12"/>
      <c r="C2" s="13"/>
      <c r="D2" s="13"/>
      <c r="E2" s="13"/>
      <c r="F2" s="13"/>
      <c r="G2" s="13"/>
      <c r="H2" s="14"/>
    </row>
    <row r="3" spans="1:8" ht="0.75" customHeight="1">
      <c r="A3" s="29"/>
      <c r="B3" s="15"/>
      <c r="C3" s="8"/>
      <c r="D3" s="8"/>
      <c r="E3" s="8"/>
      <c r="F3" s="8"/>
      <c r="G3" s="8"/>
      <c r="H3" s="16"/>
    </row>
    <row r="4" spans="1:8" hidden="1">
      <c r="A4" s="29"/>
      <c r="B4" s="15"/>
      <c r="C4" s="8"/>
      <c r="D4" s="8"/>
      <c r="E4" s="8"/>
      <c r="F4" s="8"/>
      <c r="G4" s="8"/>
      <c r="H4" s="16"/>
    </row>
    <row r="5" spans="1:8" hidden="1">
      <c r="A5" s="29"/>
      <c r="B5" s="15"/>
      <c r="C5" s="8"/>
      <c r="D5" s="8"/>
      <c r="E5" s="8"/>
      <c r="F5" s="8"/>
      <c r="G5" s="8"/>
      <c r="H5" s="16"/>
    </row>
    <row r="6" spans="1:8" hidden="1">
      <c r="A6" s="29"/>
      <c r="B6" s="15"/>
      <c r="C6" s="8"/>
      <c r="D6" s="8"/>
      <c r="E6" s="8"/>
      <c r="F6" s="8"/>
      <c r="G6" s="8"/>
      <c r="H6" s="16"/>
    </row>
    <row r="7" spans="1:8" ht="28.5">
      <c r="A7" s="29"/>
      <c r="B7" s="17" t="s">
        <v>30</v>
      </c>
      <c r="C7" s="9"/>
      <c r="D7" s="9"/>
      <c r="E7" s="9"/>
      <c r="F7" s="9"/>
      <c r="G7" s="9"/>
      <c r="H7" s="18"/>
    </row>
    <row r="8" spans="1:8" ht="62.25" customHeight="1">
      <c r="A8" s="29"/>
      <c r="B8" s="19"/>
      <c r="C8" s="101">
        <f>H36/H25</f>
        <v>5.2793763733389136</v>
      </c>
      <c r="D8" s="10" t="s">
        <v>19</v>
      </c>
      <c r="E8" s="7"/>
      <c r="F8" s="11"/>
      <c r="G8" s="6"/>
      <c r="H8" s="20"/>
    </row>
    <row r="9" spans="1:8">
      <c r="A9" s="29"/>
      <c r="B9" s="21"/>
      <c r="C9" s="5"/>
      <c r="D9" s="5"/>
      <c r="E9" s="5"/>
      <c r="F9" s="5"/>
      <c r="G9" s="5"/>
      <c r="H9" s="22"/>
    </row>
    <row r="10" spans="1:8" ht="23.25">
      <c r="A10" s="29"/>
      <c r="B10" s="23" t="s">
        <v>50</v>
      </c>
      <c r="C10" s="24"/>
      <c r="D10" s="24"/>
      <c r="E10" s="24"/>
      <c r="F10" s="24"/>
      <c r="G10" s="24"/>
      <c r="H10" s="25"/>
    </row>
    <row r="11" spans="1:8" ht="33.75">
      <c r="A11" s="29"/>
      <c r="B11" s="103">
        <f>H28-H41</f>
        <v>5734.2000000000007</v>
      </c>
      <c r="C11" s="102"/>
      <c r="D11" s="102"/>
      <c r="E11" s="102"/>
      <c r="F11" s="102"/>
      <c r="G11" s="102"/>
      <c r="H11" s="104"/>
    </row>
    <row r="12" spans="1:8" ht="43.5" customHeight="1">
      <c r="A12" s="29"/>
      <c r="B12" s="112" t="s">
        <v>54</v>
      </c>
      <c r="C12" s="113"/>
      <c r="D12" s="113"/>
      <c r="E12" s="113"/>
      <c r="F12" s="113"/>
      <c r="G12" s="113"/>
      <c r="H12" s="114"/>
    </row>
    <row r="13" spans="1:8">
      <c r="A13" s="29"/>
      <c r="B13" s="109" t="s">
        <v>53</v>
      </c>
      <c r="C13" s="110"/>
      <c r="D13" s="110"/>
      <c r="E13" s="110"/>
      <c r="F13" s="110"/>
      <c r="G13" s="110"/>
      <c r="H13" s="111"/>
    </row>
    <row r="14" spans="1:8" ht="35.25" customHeight="1" thickBot="1">
      <c r="A14" s="29"/>
      <c r="B14" s="26"/>
      <c r="C14" s="27"/>
      <c r="D14" s="27"/>
      <c r="E14" s="27"/>
      <c r="F14" s="27"/>
      <c r="G14" s="27"/>
      <c r="H14" s="28"/>
    </row>
    <row r="15" spans="1:8" ht="66.75" customHeight="1">
      <c r="A15" s="29"/>
      <c r="B15" s="117" t="s">
        <v>52</v>
      </c>
      <c r="C15" s="118"/>
      <c r="D15" s="118"/>
      <c r="E15" s="118"/>
      <c r="F15" s="118"/>
      <c r="G15" s="118"/>
      <c r="H15" s="118"/>
    </row>
    <row r="16" spans="1:8" ht="66.75" customHeight="1">
      <c r="A16" s="29"/>
      <c r="B16" s="119" t="s">
        <v>43</v>
      </c>
      <c r="C16" s="120"/>
      <c r="D16" s="120"/>
      <c r="E16" s="120"/>
      <c r="F16" s="120"/>
      <c r="G16" s="120"/>
      <c r="H16" s="120"/>
    </row>
    <row r="17" spans="1:8" s="29" customFormat="1" ht="56.25" customHeight="1" thickBot="1">
      <c r="B17" s="31" t="s">
        <v>25</v>
      </c>
      <c r="C17" s="30"/>
    </row>
    <row r="18" spans="1:8" ht="24" thickTop="1">
      <c r="A18" s="29"/>
      <c r="B18" s="42" t="s">
        <v>20</v>
      </c>
      <c r="C18" s="43"/>
      <c r="D18" s="43"/>
      <c r="E18" s="43"/>
      <c r="F18" s="43"/>
      <c r="G18" s="43"/>
      <c r="H18" s="44"/>
    </row>
    <row r="19" spans="1:8">
      <c r="A19" s="29"/>
      <c r="B19" s="47"/>
      <c r="C19" s="1"/>
      <c r="D19" s="1"/>
      <c r="E19" s="1"/>
      <c r="F19" s="1"/>
      <c r="G19" s="1"/>
      <c r="H19" s="53"/>
    </row>
    <row r="20" spans="1:8">
      <c r="A20" s="29"/>
      <c r="B20" s="54" t="s">
        <v>7</v>
      </c>
      <c r="C20" s="3"/>
      <c r="D20" s="3"/>
      <c r="E20" s="3"/>
      <c r="F20" s="3"/>
      <c r="G20" s="3"/>
      <c r="H20" s="55">
        <f>Eingaben!I11*Eingaben!I23*Eingaben!I20</f>
        <v>63.333333333333329</v>
      </c>
    </row>
    <row r="21" spans="1:8">
      <c r="A21" s="29"/>
      <c r="B21" s="54" t="s">
        <v>12</v>
      </c>
      <c r="C21" s="3"/>
      <c r="D21" s="3"/>
      <c r="E21" s="3"/>
      <c r="F21" s="3"/>
      <c r="G21" s="3"/>
      <c r="H21" s="55">
        <f>(Eingaben!I29/100*Eingaben!I10*Eingaben!I20)</f>
        <v>19.57</v>
      </c>
    </row>
    <row r="22" spans="1:8">
      <c r="A22" s="29"/>
      <c r="B22" s="47"/>
      <c r="C22" s="1"/>
      <c r="D22" s="1"/>
      <c r="E22" s="1"/>
      <c r="F22" s="1"/>
      <c r="G22" s="1"/>
      <c r="H22" s="53"/>
    </row>
    <row r="23" spans="1:8">
      <c r="A23" s="29"/>
      <c r="B23" s="47" t="s">
        <v>8</v>
      </c>
      <c r="C23" s="1"/>
      <c r="D23" s="1"/>
      <c r="E23" s="1"/>
      <c r="F23" s="1"/>
      <c r="G23" s="1"/>
      <c r="H23" s="56">
        <f>H20*Eingaben!I16</f>
        <v>380</v>
      </c>
    </row>
    <row r="24" spans="1:8">
      <c r="A24" s="29"/>
      <c r="B24" s="47" t="s">
        <v>9</v>
      </c>
      <c r="C24" s="1"/>
      <c r="D24" s="1"/>
      <c r="E24" s="1"/>
      <c r="F24" s="1"/>
      <c r="G24" s="1"/>
      <c r="H24" s="57">
        <f>H21*Eingaben!I15</f>
        <v>97.85</v>
      </c>
    </row>
    <row r="25" spans="1:8" ht="15.75">
      <c r="A25" s="29"/>
      <c r="B25" s="58" t="s">
        <v>10</v>
      </c>
      <c r="C25" s="4"/>
      <c r="D25" s="4"/>
      <c r="E25" s="4"/>
      <c r="F25" s="4"/>
      <c r="G25" s="4"/>
      <c r="H25" s="59">
        <f>SUM(H23:H24)</f>
        <v>477.85</v>
      </c>
    </row>
    <row r="26" spans="1:8">
      <c r="A26" s="29"/>
      <c r="B26" s="47"/>
      <c r="C26" s="1"/>
      <c r="D26" s="1"/>
      <c r="E26" s="1"/>
      <c r="F26" s="1"/>
      <c r="G26" s="1"/>
      <c r="H26" s="53"/>
    </row>
    <row r="27" spans="1:8" ht="15.75" thickBot="1">
      <c r="A27" s="29"/>
      <c r="B27" s="64"/>
      <c r="C27" s="63"/>
      <c r="D27" s="63"/>
      <c r="E27" s="63"/>
      <c r="F27" s="63"/>
      <c r="G27" s="63"/>
      <c r="H27" s="65"/>
    </row>
    <row r="28" spans="1:8" ht="19.5" thickBot="1">
      <c r="A28" s="29"/>
      <c r="B28" s="60" t="s">
        <v>11</v>
      </c>
      <c r="C28" s="61"/>
      <c r="D28" s="61"/>
      <c r="E28" s="61"/>
      <c r="F28" s="61"/>
      <c r="G28" s="61"/>
      <c r="H28" s="62">
        <f>H25*12</f>
        <v>5734.2000000000007</v>
      </c>
    </row>
    <row r="29" spans="1:8" s="29" customFormat="1" ht="15.75" thickTop="1"/>
    <row r="30" spans="1:8" s="29" customFormat="1" ht="15.75" thickBot="1"/>
    <row r="31" spans="1:8" ht="24" thickTop="1">
      <c r="A31" s="29"/>
      <c r="B31" s="42" t="s">
        <v>21</v>
      </c>
      <c r="C31" s="43"/>
      <c r="D31" s="43"/>
      <c r="E31" s="43"/>
      <c r="F31" s="43"/>
      <c r="G31" s="43"/>
      <c r="H31" s="44"/>
    </row>
    <row r="32" spans="1:8">
      <c r="A32" s="29"/>
      <c r="B32" s="45"/>
      <c r="C32" s="2"/>
      <c r="D32" s="1"/>
      <c r="E32" s="40" t="s">
        <v>14</v>
      </c>
      <c r="F32" s="2"/>
      <c r="G32" s="40" t="s">
        <v>31</v>
      </c>
      <c r="H32" s="46" t="s">
        <v>15</v>
      </c>
    </row>
    <row r="33" spans="1:8">
      <c r="A33" s="29"/>
      <c r="B33" s="47" t="s">
        <v>13</v>
      </c>
      <c r="C33" s="1"/>
      <c r="D33" s="1"/>
      <c r="E33" s="1">
        <f>Eingaben!I15</f>
        <v>5</v>
      </c>
      <c r="F33" s="1"/>
      <c r="G33" s="41">
        <v>369.75</v>
      </c>
      <c r="H33" s="48">
        <f>E33*G33</f>
        <v>1848.75</v>
      </c>
    </row>
    <row r="34" spans="1:8">
      <c r="A34" s="29"/>
      <c r="B34" s="47" t="s">
        <v>45</v>
      </c>
      <c r="C34" s="1"/>
      <c r="D34" s="1"/>
      <c r="E34" s="1">
        <f>Eingaben!I15</f>
        <v>5</v>
      </c>
      <c r="F34" s="1"/>
      <c r="G34" s="41">
        <v>130</v>
      </c>
      <c r="H34" s="48">
        <f>E34*G34</f>
        <v>650</v>
      </c>
    </row>
    <row r="35" spans="1:8" ht="15.75" thickBot="1">
      <c r="A35" s="29"/>
      <c r="B35" s="49" t="s">
        <v>46</v>
      </c>
      <c r="C35" s="50"/>
      <c r="D35" s="50"/>
      <c r="E35" s="50">
        <f>Eingaben!I16</f>
        <v>6</v>
      </c>
      <c r="F35" s="50"/>
      <c r="G35" s="51">
        <v>4</v>
      </c>
      <c r="H35" s="52">
        <f>E35*G35</f>
        <v>24</v>
      </c>
    </row>
    <row r="36" spans="1:8" s="29" customFormat="1" ht="15.75" thickTop="1">
      <c r="G36" s="32" t="s">
        <v>16</v>
      </c>
      <c r="H36" s="33">
        <f>SUM(H33:H35)</f>
        <v>2522.75</v>
      </c>
    </row>
    <row r="37" spans="1:8" s="29" customFormat="1">
      <c r="G37" s="29" t="s">
        <v>48</v>
      </c>
      <c r="H37" s="66" t="s">
        <v>49</v>
      </c>
    </row>
    <row r="38" spans="1:8" s="29" customFormat="1">
      <c r="B38" s="29" t="s">
        <v>17</v>
      </c>
      <c r="G38" s="34">
        <v>15</v>
      </c>
      <c r="H38" s="34">
        <f>G38*E33</f>
        <v>75</v>
      </c>
    </row>
    <row r="39" spans="1:8" s="29" customFormat="1">
      <c r="B39" s="29" t="s">
        <v>47</v>
      </c>
      <c r="G39" s="34">
        <v>0.65</v>
      </c>
      <c r="H39" s="35">
        <f>E35*G39</f>
        <v>3.9000000000000004</v>
      </c>
    </row>
    <row r="40" spans="1:8" s="29" customFormat="1">
      <c r="E40" s="36"/>
      <c r="F40" s="36"/>
      <c r="G40" s="37" t="s">
        <v>18</v>
      </c>
      <c r="H40" s="38">
        <f>SUM(H38:H39)</f>
        <v>78.900000000000006</v>
      </c>
    </row>
    <row r="41" spans="1:8" s="29" customFormat="1">
      <c r="G41" s="106"/>
      <c r="H41" s="39"/>
    </row>
    <row r="42" spans="1:8" s="29" customFormat="1"/>
    <row r="43" spans="1:8" ht="15" customHeight="1">
      <c r="A43" s="29"/>
      <c r="B43" s="121" t="s">
        <v>43</v>
      </c>
      <c r="C43" s="122"/>
      <c r="D43" s="122"/>
      <c r="E43" s="122"/>
      <c r="F43" s="122"/>
      <c r="G43" s="122"/>
      <c r="H43" s="122"/>
    </row>
    <row r="44" spans="1:8" ht="15" customHeight="1">
      <c r="A44" s="29"/>
      <c r="B44" s="122"/>
      <c r="C44" s="122"/>
      <c r="D44" s="122"/>
      <c r="E44" s="122"/>
      <c r="F44" s="122"/>
      <c r="G44" s="122"/>
      <c r="H44" s="122"/>
    </row>
    <row r="45" spans="1:8" s="29" customFormat="1"/>
    <row r="46" spans="1:8" s="29" customFormat="1"/>
    <row r="47" spans="1:8" s="29" customFormat="1"/>
    <row r="48" spans="1:8" s="29" customFormat="1"/>
    <row r="49" spans="1:1" s="29" customFormat="1"/>
    <row r="50" spans="1:1" s="29" customFormat="1"/>
    <row r="51" spans="1:1" s="29" customFormat="1"/>
    <row r="52" spans="1:1" s="29" customFormat="1"/>
    <row r="53" spans="1:1" s="29" customFormat="1"/>
    <row r="54" spans="1:1" s="29" customFormat="1"/>
    <row r="55" spans="1:1" s="29" customFormat="1"/>
    <row r="56" spans="1:1" s="29" customFormat="1"/>
    <row r="57" spans="1:1">
      <c r="A57" s="29"/>
    </row>
    <row r="58" spans="1:1">
      <c r="A58" s="29"/>
    </row>
    <row r="59" spans="1:1">
      <c r="A59" s="29"/>
    </row>
    <row r="60" spans="1:1">
      <c r="A60" s="29"/>
    </row>
    <row r="61" spans="1:1">
      <c r="A61" s="29"/>
    </row>
    <row r="62" spans="1:1">
      <c r="A62" s="29"/>
    </row>
    <row r="63" spans="1:1">
      <c r="A63" s="29"/>
    </row>
    <row r="64" spans="1:1">
      <c r="A64" s="29"/>
    </row>
    <row r="65" spans="1:1">
      <c r="A65" s="29"/>
    </row>
    <row r="66" spans="1:1">
      <c r="A66" s="29"/>
    </row>
    <row r="67" spans="1:1">
      <c r="A67" s="29"/>
    </row>
    <row r="68" spans="1:1">
      <c r="A68" s="29"/>
    </row>
    <row r="69" spans="1:1">
      <c r="A69" s="29"/>
    </row>
    <row r="70" spans="1:1">
      <c r="A70" s="29"/>
    </row>
    <row r="71" spans="1:1">
      <c r="A71" s="29"/>
    </row>
    <row r="72" spans="1:1">
      <c r="A72" s="29"/>
    </row>
    <row r="73" spans="1:1">
      <c r="A73" s="29"/>
    </row>
    <row r="74" spans="1:1">
      <c r="A74" s="29"/>
    </row>
    <row r="75" spans="1:1">
      <c r="A75" s="29"/>
    </row>
    <row r="76" spans="1:1">
      <c r="A76" s="29"/>
    </row>
    <row r="77" spans="1:1">
      <c r="A77" s="29"/>
    </row>
  </sheetData>
  <sheetProtection password="C4DE" sheet="1" objects="1" scenarios="1" selectLockedCells="1"/>
  <customSheetViews>
    <customSheetView guid="{F91EE065-2673-4F76-833C-EC7E86675479}" hiddenRows="1" topLeftCell="A16">
      <selection activeCell="A16" sqref="A1:XFD1048576"/>
      <pageMargins left="0.7" right="0.7" top="0.78740157499999996" bottom="0.78740157499999996" header="0.3" footer="0.3"/>
    </customSheetView>
  </customSheetViews>
  <mergeCells count="9">
    <mergeCell ref="B1:H1"/>
    <mergeCell ref="B16:H16"/>
    <mergeCell ref="B43:H44"/>
    <mergeCell ref="B7:H7"/>
    <mergeCell ref="B10:H10"/>
    <mergeCell ref="B12:H12"/>
    <mergeCell ref="B13:H13"/>
    <mergeCell ref="B11:H11"/>
    <mergeCell ref="B15:H15"/>
  </mergeCells>
  <hyperlinks>
    <hyperlink ref="B15:E15" r:id="rId1" display="Zur Bestellung"/>
    <hyperlink ref="D43:E44" location="Eingaben!A1" display="Zurück zur Eingabe"/>
    <hyperlink ref="B16:H16" location="Eingaben!A1" display="Zurück zur Eingabe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Eingaben</vt:lpstr>
      <vt:lpstr>Ergebnisse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Töpfer</dc:creator>
  <cp:lastModifiedBy>Lars Töpfer</cp:lastModifiedBy>
  <dcterms:created xsi:type="dcterms:W3CDTF">2019-09-10T11:20:57Z</dcterms:created>
  <dcterms:modified xsi:type="dcterms:W3CDTF">2019-09-11T11:44:28Z</dcterms:modified>
</cp:coreProperties>
</file>